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krosj/Documents/TferFromiMac/ECU/DSCI4743/"/>
    </mc:Choice>
  </mc:AlternateContent>
  <bookViews>
    <workbookView xWindow="220" yWindow="460" windowWidth="23800" windowHeight="13980" tabRatio="308"/>
  </bookViews>
  <sheets>
    <sheet name="APP-Model" sheetId="4" r:id="rId1"/>
  </sheets>
  <definedNames>
    <definedName name="solver_adj" localSheetId="0" hidden="1">'APP-Model'!$C$32:$C$35</definedName>
    <definedName name="solver_cvg" localSheetId="0" hidden="1">0.000000001</definedName>
    <definedName name="solver_drv" localSheetId="0" hidden="1">1</definedName>
    <definedName name="solver_eng" localSheetId="0" hidden="1">3</definedName>
    <definedName name="solver_est" localSheetId="0" hidden="1">2</definedName>
    <definedName name="solver_ibd" localSheetId="0" hidden="1">2</definedName>
    <definedName name="solver_itr" localSheetId="0" hidden="1">10000</definedName>
    <definedName name="solver_lhs1" localSheetId="0" hidden="1">'APP-Model'!$I$32:$I$35</definedName>
    <definedName name="solver_lhs2" localSheetId="0" hidden="1">'APP-Model'!$C$36</definedName>
    <definedName name="solver_lhs3" localSheetId="0" hidden="1">'APP-Model'!$D$36</definedName>
    <definedName name="solver_lhs4" localSheetId="0" hidden="1">'APP-Model'!$E$32:$E$35</definedName>
    <definedName name="solver_lhs5" localSheetId="0" hidden="1">'APP-Model'!$D$32</definedName>
    <definedName name="solver_lhs6" localSheetId="0" hidden="1">'APP-Model'!$C$32:$C$35</definedName>
    <definedName name="solver_lhs7" localSheetId="0" hidden="1">'APP-Model'!$I$32:$I$35</definedName>
    <definedName name="solver_lin" localSheetId="0" hidden="1">2</definedName>
    <definedName name="solver_loc" localSheetId="0" hidden="1">1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1</definedName>
    <definedName name="solver_nod" localSheetId="0" hidden="1">5000</definedName>
    <definedName name="solver_num" localSheetId="0" hidden="1">6</definedName>
    <definedName name="solver_nwt" localSheetId="0" hidden="1">2</definedName>
    <definedName name="solver_ofx" localSheetId="0" hidden="1">2</definedName>
    <definedName name="solver_opt" localSheetId="0" hidden="1">'APP-Model'!$J$37</definedName>
    <definedName name="solver_piv" localSheetId="0" hidden="1">0.000001</definedName>
    <definedName name="solver_pre" localSheetId="0" hidden="1">0.00000000001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3</definedName>
    <definedName name="solver_rel2" localSheetId="0" hidden="1">2</definedName>
    <definedName name="solver_rel3" localSheetId="0" hidden="1">2</definedName>
    <definedName name="solver_rel4" localSheetId="0" hidden="1">3</definedName>
    <definedName name="solver_rel5" localSheetId="0" hidden="1">3</definedName>
    <definedName name="solver_rel6" localSheetId="0" hidden="1">4</definedName>
    <definedName name="solver_rel7" localSheetId="0" hidden="1">3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'APP-Model'!$C$16</definedName>
    <definedName name="solver_rhs3" localSheetId="0" hidden="1">'APP-Model'!$C$16</definedName>
    <definedName name="solver_rhs4" localSheetId="0" hidden="1">0</definedName>
    <definedName name="solver_rhs5" localSheetId="0" hidden="1">'APP-Model'!$B$32</definedName>
    <definedName name="solver_rhs6" localSheetId="0" hidden="1">integer</definedName>
    <definedName name="solver_rhs7" localSheetId="0" hidden="1">0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0</definedName>
    <definedName name="solver_tim" localSheetId="0" hidden="1">100</definedName>
    <definedName name="solver_tol" localSheetId="0" hidden="1">0.0000000001</definedName>
    <definedName name="solver_typ" localSheetId="0" hidden="1">3</definedName>
    <definedName name="solver_val" localSheetId="0" hidden="1">700000</definedName>
    <definedName name="solver_ver" localSheetId="0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4" l="1"/>
  <c r="B15" i="4"/>
  <c r="B14" i="4"/>
  <c r="B13" i="4"/>
  <c r="B12" i="4"/>
  <c r="J30" i="4"/>
  <c r="J20" i="4"/>
  <c r="E32" i="4"/>
  <c r="C20" i="4"/>
  <c r="C30" i="4"/>
  <c r="F32" i="4"/>
  <c r="E33" i="4"/>
  <c r="E34" i="4"/>
  <c r="E35" i="4"/>
  <c r="G20" i="4"/>
  <c r="B22" i="4"/>
  <c r="B23" i="4"/>
  <c r="B33" i="4"/>
  <c r="B24" i="4"/>
  <c r="E24" i="4"/>
  <c r="B25" i="4"/>
  <c r="E25" i="4"/>
  <c r="E12" i="4"/>
  <c r="G12" i="4"/>
  <c r="E14" i="4"/>
  <c r="E15" i="4"/>
  <c r="B34" i="4"/>
  <c r="B16" i="4"/>
  <c r="E20" i="4"/>
  <c r="E30" i="4"/>
  <c r="F20" i="4"/>
  <c r="F30" i="4"/>
  <c r="C36" i="4"/>
  <c r="E23" i="4"/>
  <c r="G32" i="4"/>
  <c r="B35" i="4"/>
  <c r="E22" i="4"/>
  <c r="C26" i="4"/>
  <c r="B32" i="4"/>
  <c r="F12" i="4"/>
  <c r="H32" i="4"/>
  <c r="E13" i="4"/>
  <c r="C16" i="4"/>
  <c r="G30" i="4"/>
  <c r="G22" i="4"/>
  <c r="F22" i="4"/>
  <c r="H12" i="4"/>
  <c r="G33" i="4"/>
  <c r="D32" i="4"/>
  <c r="I32" i="4"/>
  <c r="F33" i="4"/>
  <c r="I12" i="4"/>
  <c r="D12" i="4"/>
  <c r="F13" i="4"/>
  <c r="H33" i="4"/>
  <c r="I33" i="4"/>
  <c r="J32" i="4"/>
  <c r="G13" i="4"/>
  <c r="H22" i="4"/>
  <c r="H13" i="4"/>
  <c r="F14" i="4"/>
  <c r="D33" i="4"/>
  <c r="G34" i="4"/>
  <c r="F34" i="4"/>
  <c r="J12" i="4"/>
  <c r="D22" i="4"/>
  <c r="G23" i="4"/>
  <c r="F23" i="4"/>
  <c r="J33" i="4"/>
  <c r="I13" i="4"/>
  <c r="J13" i="4"/>
  <c r="G14" i="4"/>
  <c r="H14" i="4"/>
  <c r="D13" i="4"/>
  <c r="H23" i="4"/>
  <c r="I23" i="4"/>
  <c r="J22" i="4"/>
  <c r="H34" i="4"/>
  <c r="G15" i="4"/>
  <c r="G16" i="4"/>
  <c r="D14" i="4"/>
  <c r="I14" i="4"/>
  <c r="F15" i="4"/>
  <c r="F16" i="4"/>
  <c r="D34" i="4"/>
  <c r="F35" i="4"/>
  <c r="F36" i="4"/>
  <c r="G35" i="4"/>
  <c r="G36" i="4"/>
  <c r="I34" i="4"/>
  <c r="F24" i="4"/>
  <c r="D23" i="4"/>
  <c r="G24" i="4"/>
  <c r="J23" i="4"/>
  <c r="H24" i="4"/>
  <c r="F25" i="4"/>
  <c r="J14" i="4"/>
  <c r="H15" i="4"/>
  <c r="D15" i="4"/>
  <c r="D16" i="4"/>
  <c r="D24" i="4"/>
  <c r="G25" i="4"/>
  <c r="G26" i="4"/>
  <c r="I24" i="4"/>
  <c r="J34" i="4"/>
  <c r="H35" i="4"/>
  <c r="D35" i="4"/>
  <c r="D36" i="4"/>
  <c r="H25" i="4"/>
  <c r="D25" i="4"/>
  <c r="F26" i="4"/>
  <c r="D26" i="4"/>
  <c r="I35" i="4"/>
  <c r="J35" i="4"/>
  <c r="J36" i="4"/>
  <c r="J37" i="4"/>
  <c r="I15" i="4"/>
  <c r="J15" i="4"/>
  <c r="J16" i="4"/>
  <c r="J17" i="4"/>
  <c r="J24" i="4"/>
  <c r="I25" i="4"/>
  <c r="J25" i="4"/>
  <c r="J26" i="4"/>
  <c r="J27" i="4"/>
</calcChain>
</file>

<file path=xl/sharedStrings.xml><?xml version="1.0" encoding="utf-8"?>
<sst xmlns="http://schemas.openxmlformats.org/spreadsheetml/2006/main" count="80" uniqueCount="32">
  <si>
    <t>Q1</t>
  </si>
  <si>
    <t>Q2</t>
  </si>
  <si>
    <t>Q3</t>
  </si>
  <si>
    <t>Q4</t>
  </si>
  <si>
    <t>Needed</t>
  </si>
  <si>
    <t>Produced</t>
  </si>
  <si>
    <t>Hire</t>
  </si>
  <si>
    <t>Fire</t>
  </si>
  <si>
    <t>Wrks Nd'd</t>
  </si>
  <si>
    <t>Level</t>
  </si>
  <si>
    <t>Ttl Wrks</t>
  </si>
  <si>
    <t>Inv. Cst</t>
  </si>
  <si>
    <t>Chase</t>
  </si>
  <si>
    <t>Hybrid</t>
  </si>
  <si>
    <t>AGGREGATE PRODUCTIN PLANNING - EXAMPLE</t>
  </si>
  <si>
    <t>Totals</t>
  </si>
  <si>
    <t>Prod./Wrkr =</t>
  </si>
  <si>
    <t>Hire Cost =</t>
  </si>
  <si>
    <t>Fire Cost =</t>
  </si>
  <si>
    <t>Begin Wrks =</t>
  </si>
  <si>
    <t>inv. Cst =</t>
  </si>
  <si>
    <t>End Inv.</t>
  </si>
  <si>
    <t>Total Cost =</t>
  </si>
  <si>
    <t>Level Plan</t>
  </si>
  <si>
    <t>Chase Plan</t>
  </si>
  <si>
    <t>Hybrid Plan</t>
  </si>
  <si>
    <t>Hire/Fire Costs =</t>
  </si>
  <si>
    <t>Total  Inv. Cost =</t>
  </si>
  <si>
    <t>Act. Produced</t>
  </si>
  <si>
    <t/>
  </si>
  <si>
    <t>APP TEMPLATE</t>
  </si>
  <si>
    <t>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</si>
</sst>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Times New Roman"/>
    </font>
    <font>
      <sz val="8"/>
      <name val="Times New Roman"/>
    </font>
    <font>
      <b/>
      <sz val="12"/>
      <name val="Times New Roman"/>
      <family val="1"/>
    </font>
    <font>
      <b/>
      <sz val="14"/>
      <name val="Times New Roman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/>
    <xf numFmtId="0" fontId="2" fillId="0" borderId="0" xfId="0" quotePrefix="1" applyFont="1" applyAlignment="1">
      <alignment horizontal="fill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zoomScale="130" zoomScaleNormal="130" zoomScalePageLayoutView="130" workbookViewId="0">
      <selection activeCell="E2" sqref="E2"/>
    </sheetView>
  </sheetViews>
  <sheetFormatPr baseColWidth="10" defaultColWidth="12" defaultRowHeight="16" x14ac:dyDescent="0.2"/>
  <cols>
    <col min="1" max="1" width="15" style="1" customWidth="1"/>
    <col min="2" max="2" width="15.3984375" style="1" customWidth="1"/>
    <col min="3" max="3" width="19" style="1" customWidth="1"/>
    <col min="4" max="4" width="17.796875" style="1" customWidth="1"/>
    <col min="5" max="5" width="16" style="1" customWidth="1"/>
    <col min="6" max="6" width="19.59765625" style="1" customWidth="1"/>
    <col min="7" max="8" width="15" style="1" customWidth="1"/>
    <col min="9" max="9" width="20" style="1" customWidth="1"/>
    <col min="10" max="10" width="15" style="1" customWidth="1"/>
    <col min="11" max="11" width="12" style="1" customWidth="1"/>
    <col min="12" max="12" width="15.3984375" style="1" customWidth="1"/>
    <col min="13" max="16384" width="12" style="1"/>
  </cols>
  <sheetData>
    <row r="1" spans="1:10" x14ac:dyDescent="0.2">
      <c r="A1" s="1" t="s">
        <v>30</v>
      </c>
      <c r="E1" s="1" t="s">
        <v>31</v>
      </c>
    </row>
    <row r="2" spans="1:10" x14ac:dyDescent="0.2">
      <c r="D2" s="1" t="s">
        <v>0</v>
      </c>
    </row>
    <row r="3" spans="1:10" x14ac:dyDescent="0.2">
      <c r="D3" s="1" t="s">
        <v>1</v>
      </c>
    </row>
    <row r="4" spans="1:10" x14ac:dyDescent="0.2">
      <c r="D4" s="1" t="s">
        <v>2</v>
      </c>
    </row>
    <row r="5" spans="1:10" x14ac:dyDescent="0.2">
      <c r="D5" s="1" t="s">
        <v>3</v>
      </c>
    </row>
    <row r="8" spans="1:10" ht="18.75" customHeight="1" thickBot="1" x14ac:dyDescent="0.25">
      <c r="A8" s="9" t="s">
        <v>14</v>
      </c>
    </row>
    <row r="9" spans="1:10" ht="18.75" customHeight="1" thickBot="1" x14ac:dyDescent="0.25">
      <c r="A9" s="2"/>
      <c r="B9" s="3"/>
      <c r="C9" s="3"/>
      <c r="D9" s="3"/>
      <c r="E9" s="6" t="s">
        <v>16</v>
      </c>
      <c r="F9" s="6" t="s">
        <v>17</v>
      </c>
      <c r="G9" s="6" t="s">
        <v>18</v>
      </c>
      <c r="H9" s="3"/>
      <c r="I9" s="3"/>
      <c r="J9" s="8"/>
    </row>
    <row r="10" spans="1:10" ht="18.75" customHeight="1" thickBot="1" x14ac:dyDescent="0.25">
      <c r="A10" s="4" t="s">
        <v>9</v>
      </c>
      <c r="B10" s="6" t="s">
        <v>19</v>
      </c>
      <c r="C10" s="8">
        <v>0</v>
      </c>
      <c r="D10" s="14"/>
      <c r="E10" s="7">
        <v>1000</v>
      </c>
      <c r="F10" s="7">
        <v>200</v>
      </c>
      <c r="G10" s="7">
        <v>400</v>
      </c>
      <c r="H10" s="5"/>
      <c r="I10" s="6" t="s">
        <v>20</v>
      </c>
      <c r="J10" s="8">
        <v>0.4</v>
      </c>
    </row>
    <row r="11" spans="1:10" ht="18.75" customHeight="1" thickBot="1" x14ac:dyDescent="0.25">
      <c r="A11" s="6"/>
      <c r="B11" s="10" t="s">
        <v>4</v>
      </c>
      <c r="C11" s="10" t="s">
        <v>5</v>
      </c>
      <c r="D11" s="10" t="s">
        <v>28</v>
      </c>
      <c r="E11" s="10" t="s">
        <v>8</v>
      </c>
      <c r="F11" s="10" t="s">
        <v>6</v>
      </c>
      <c r="G11" s="10" t="s">
        <v>7</v>
      </c>
      <c r="H11" s="10" t="s">
        <v>10</v>
      </c>
      <c r="I11" s="10" t="s">
        <v>21</v>
      </c>
      <c r="J11" s="10" t="s">
        <v>11</v>
      </c>
    </row>
    <row r="12" spans="1:10" ht="18.75" customHeight="1" thickBot="1" x14ac:dyDescent="0.25">
      <c r="A12" s="6" t="s">
        <v>0</v>
      </c>
      <c r="B12" s="6">
        <f>E2</f>
        <v>0</v>
      </c>
      <c r="C12" s="6"/>
      <c r="D12" s="6">
        <f>H12*E$10</f>
        <v>0</v>
      </c>
      <c r="E12" s="6">
        <f>CEILING(C12/E$10,1)</f>
        <v>0</v>
      </c>
      <c r="F12" s="6">
        <f>IF(E12&gt;C10,E12-C10,0)</f>
        <v>0</v>
      </c>
      <c r="G12" s="6">
        <f>IF(C10&gt;E12,C10-E12,0)</f>
        <v>0</v>
      </c>
      <c r="H12" s="6">
        <f>C10+F12-G12</f>
        <v>0</v>
      </c>
      <c r="I12" s="6">
        <f>H12*E10-B12</f>
        <v>0</v>
      </c>
      <c r="J12" s="6">
        <f>I12*J10</f>
        <v>0</v>
      </c>
    </row>
    <row r="13" spans="1:10" ht="18.75" customHeight="1" thickBot="1" x14ac:dyDescent="0.25">
      <c r="A13" s="6" t="s">
        <v>1</v>
      </c>
      <c r="B13" s="6">
        <f>E3</f>
        <v>0</v>
      </c>
      <c r="C13" s="6"/>
      <c r="D13" s="6">
        <f>H13*E$10</f>
        <v>0</v>
      </c>
      <c r="E13" s="6">
        <f>CEILING(C13/E$10,1)</f>
        <v>0</v>
      </c>
      <c r="F13" s="6">
        <f>IF(E13&gt;H12,E13-H12,0)</f>
        <v>0</v>
      </c>
      <c r="G13" s="6">
        <f>IF(E13&lt;H12,H12-E13,0)</f>
        <v>0</v>
      </c>
      <c r="H13" s="6">
        <f>H12+F13-G13</f>
        <v>0</v>
      </c>
      <c r="I13" s="6">
        <f>I12+H13*E$30-B13</f>
        <v>0</v>
      </c>
      <c r="J13" s="6">
        <f>I13*J$10</f>
        <v>0</v>
      </c>
    </row>
    <row r="14" spans="1:10" ht="18.75" customHeight="1" thickBot="1" x14ac:dyDescent="0.25">
      <c r="A14" s="6" t="s">
        <v>2</v>
      </c>
      <c r="B14" s="6">
        <f>E4</f>
        <v>0</v>
      </c>
      <c r="C14" s="6"/>
      <c r="D14" s="6">
        <f>H14*E$10</f>
        <v>0</v>
      </c>
      <c r="E14" s="6">
        <f>CEILING(C14/E$10,1)</f>
        <v>0</v>
      </c>
      <c r="F14" s="6">
        <f>IF(E14&gt;H13,E14-H13,0)</f>
        <v>0</v>
      </c>
      <c r="G14" s="6">
        <f>IF(E14&lt;H13,H13-E14,0)</f>
        <v>0</v>
      </c>
      <c r="H14" s="6">
        <f>H13+F14-G14</f>
        <v>0</v>
      </c>
      <c r="I14" s="6">
        <f>I13+H14*E$30-B14</f>
        <v>0</v>
      </c>
      <c r="J14" s="6">
        <f>I14*J$10</f>
        <v>0</v>
      </c>
    </row>
    <row r="15" spans="1:10" ht="18.75" customHeight="1" thickBot="1" x14ac:dyDescent="0.25">
      <c r="A15" s="6" t="s">
        <v>3</v>
      </c>
      <c r="B15" s="6">
        <f>E5</f>
        <v>0</v>
      </c>
      <c r="C15" s="6"/>
      <c r="D15" s="6">
        <f>H15*E$10</f>
        <v>0</v>
      </c>
      <c r="E15" s="6">
        <f>CEILING(C15/E$10,1)</f>
        <v>0</v>
      </c>
      <c r="F15" s="6">
        <f>IF(E15&gt;H14,E15-H14,0)</f>
        <v>0</v>
      </c>
      <c r="G15" s="6">
        <f>IF(E15&lt;H14,H14-E15,0)</f>
        <v>0</v>
      </c>
      <c r="H15" s="6">
        <f>H14+F15-G15</f>
        <v>0</v>
      </c>
      <c r="I15" s="6">
        <f>I14+H15*E$30-B15</f>
        <v>0</v>
      </c>
      <c r="J15" s="6">
        <f>I15*J$10</f>
        <v>0</v>
      </c>
    </row>
    <row r="16" spans="1:10" ht="18.75" customHeight="1" thickBot="1" x14ac:dyDescent="0.25">
      <c r="A16" s="6" t="s">
        <v>15</v>
      </c>
      <c r="B16" s="6">
        <f>SUM(B12:B15)/4</f>
        <v>0</v>
      </c>
      <c r="C16" s="6">
        <f>SUM(C12:C15)</f>
        <v>0</v>
      </c>
      <c r="D16" s="6">
        <f>SUM(D12:D15)</f>
        <v>0</v>
      </c>
      <c r="E16" s="12" t="s">
        <v>26</v>
      </c>
      <c r="F16" s="6">
        <f>SUM(F12:F15)*F10</f>
        <v>0</v>
      </c>
      <c r="G16" s="6">
        <f>SUM(G12:G15)*G10</f>
        <v>0</v>
      </c>
      <c r="H16" s="6"/>
      <c r="I16" s="8" t="s">
        <v>27</v>
      </c>
      <c r="J16" s="6">
        <f>SUM(J12:J15)</f>
        <v>0</v>
      </c>
    </row>
    <row r="17" spans="1:12" ht="18.75" customHeight="1" thickBot="1" x14ac:dyDescent="0.25">
      <c r="G17" s="15" t="s">
        <v>29</v>
      </c>
      <c r="H17" s="11" t="s">
        <v>23</v>
      </c>
      <c r="I17" s="8" t="s">
        <v>22</v>
      </c>
      <c r="J17" s="6">
        <f>F16+G16+J16</f>
        <v>0</v>
      </c>
    </row>
    <row r="18" spans="1:12" ht="18.75" customHeight="1" thickBot="1" x14ac:dyDescent="0.25">
      <c r="H18" s="13"/>
      <c r="I18" s="3"/>
      <c r="J18" s="8"/>
    </row>
    <row r="19" spans="1:12" ht="18.75" customHeight="1" thickBot="1" x14ac:dyDescent="0.25">
      <c r="A19" s="2"/>
      <c r="B19" s="3"/>
      <c r="C19" s="3"/>
      <c r="D19" s="3"/>
      <c r="E19" s="6" t="s">
        <v>16</v>
      </c>
      <c r="F19" s="6" t="s">
        <v>17</v>
      </c>
      <c r="G19" s="6" t="s">
        <v>18</v>
      </c>
      <c r="H19" s="3"/>
      <c r="I19" s="3"/>
      <c r="J19" s="8"/>
    </row>
    <row r="20" spans="1:12" ht="18.75" customHeight="1" thickBot="1" x14ac:dyDescent="0.25">
      <c r="A20" s="4" t="s">
        <v>12</v>
      </c>
      <c r="B20" s="6" t="s">
        <v>19</v>
      </c>
      <c r="C20" s="8">
        <f>C10</f>
        <v>0</v>
      </c>
      <c r="D20" s="8"/>
      <c r="E20" s="8">
        <f>E10</f>
        <v>1000</v>
      </c>
      <c r="F20" s="8">
        <f>F10</f>
        <v>200</v>
      </c>
      <c r="G20" s="8">
        <f>G10</f>
        <v>400</v>
      </c>
      <c r="H20" s="5"/>
      <c r="I20" s="6" t="s">
        <v>20</v>
      </c>
      <c r="J20" s="8">
        <f>J10</f>
        <v>0.4</v>
      </c>
    </row>
    <row r="21" spans="1:12" ht="18.75" customHeight="1" thickBot="1" x14ac:dyDescent="0.25">
      <c r="A21" s="6"/>
      <c r="B21" s="10" t="s">
        <v>4</v>
      </c>
      <c r="C21" s="10" t="s">
        <v>5</v>
      </c>
      <c r="D21" s="10" t="s">
        <v>28</v>
      </c>
      <c r="E21" s="10" t="s">
        <v>8</v>
      </c>
      <c r="F21" s="10" t="s">
        <v>6</v>
      </c>
      <c r="G21" s="10" t="s">
        <v>7</v>
      </c>
      <c r="H21" s="10" t="s">
        <v>10</v>
      </c>
      <c r="I21" s="10" t="s">
        <v>21</v>
      </c>
      <c r="J21" s="10" t="s">
        <v>11</v>
      </c>
      <c r="K21" s="16"/>
    </row>
    <row r="22" spans="1:12" ht="18.75" customHeight="1" thickBot="1" x14ac:dyDescent="0.25">
      <c r="A22" s="6" t="s">
        <v>0</v>
      </c>
      <c r="B22" s="6">
        <f>B12</f>
        <v>0</v>
      </c>
      <c r="C22" s="6"/>
      <c r="D22" s="6">
        <f>H22*E$10</f>
        <v>0</v>
      </c>
      <c r="E22" s="6">
        <f>CEILING(C22/E$10,1)</f>
        <v>0</v>
      </c>
      <c r="F22" s="6">
        <f>IF(E22&gt;C20,E22-C20,0)</f>
        <v>0</v>
      </c>
      <c r="G22" s="6">
        <f>IF(C20&gt;E22,C20-E22,0)</f>
        <v>0</v>
      </c>
      <c r="H22" s="6">
        <f>C20+F22-G22</f>
        <v>0</v>
      </c>
      <c r="I22" s="6">
        <f>H22*E20-B22</f>
        <v>0</v>
      </c>
      <c r="J22" s="6">
        <f>I22*J20</f>
        <v>0</v>
      </c>
      <c r="L22" s="16"/>
    </row>
    <row r="23" spans="1:12" ht="18.75" customHeight="1" thickBot="1" x14ac:dyDescent="0.25">
      <c r="A23" s="6" t="s">
        <v>1</v>
      </c>
      <c r="B23" s="6">
        <f>B13</f>
        <v>0</v>
      </c>
      <c r="C23" s="6"/>
      <c r="D23" s="6">
        <f>H23*E$10</f>
        <v>0</v>
      </c>
      <c r="E23" s="6">
        <f>CEILING(C23/E$10,1)</f>
        <v>0</v>
      </c>
      <c r="F23" s="6">
        <f>IF(E23&gt;H22,E23-H22,0)</f>
        <v>0</v>
      </c>
      <c r="G23" s="6">
        <f>IF(E23&lt;H22,H22-E23,0)</f>
        <v>0</v>
      </c>
      <c r="H23" s="6">
        <f>H22+F23-G23</f>
        <v>0</v>
      </c>
      <c r="I23" s="6">
        <f>I22+H23*E$30-B23</f>
        <v>0</v>
      </c>
      <c r="J23" s="6">
        <f>I23*J$10</f>
        <v>0</v>
      </c>
    </row>
    <row r="24" spans="1:12" ht="18.75" customHeight="1" thickBot="1" x14ac:dyDescent="0.25">
      <c r="A24" s="6" t="s">
        <v>2</v>
      </c>
      <c r="B24" s="6">
        <f>B14</f>
        <v>0</v>
      </c>
      <c r="C24" s="6"/>
      <c r="D24" s="6">
        <f>H24*E$10</f>
        <v>0</v>
      </c>
      <c r="E24" s="6">
        <f>CEILING(C24/E$10,1)</f>
        <v>0</v>
      </c>
      <c r="F24" s="6">
        <f>IF(E24&gt;H23,E24-H23,0)</f>
        <v>0</v>
      </c>
      <c r="G24" s="6">
        <f>IF(E24&lt;H23,H23-E24,0)</f>
        <v>0</v>
      </c>
      <c r="H24" s="6">
        <f>H23+F24-G24</f>
        <v>0</v>
      </c>
      <c r="I24" s="6">
        <f>I23+H24*E$30-B24</f>
        <v>0</v>
      </c>
      <c r="J24" s="6">
        <f>I24*J$10</f>
        <v>0</v>
      </c>
    </row>
    <row r="25" spans="1:12" ht="18.75" customHeight="1" thickBot="1" x14ac:dyDescent="0.25">
      <c r="A25" s="6" t="s">
        <v>3</v>
      </c>
      <c r="B25" s="6">
        <f>B15</f>
        <v>0</v>
      </c>
      <c r="C25" s="6"/>
      <c r="D25" s="6">
        <f>H25*E$10</f>
        <v>0</v>
      </c>
      <c r="E25" s="6">
        <f>CEILING(C25/E$10,1)</f>
        <v>0</v>
      </c>
      <c r="F25" s="6">
        <f>IF(E25&gt;H24,E25-H24,0)</f>
        <v>0</v>
      </c>
      <c r="G25" s="6">
        <f>IF(E25&lt;H24,H24-E25,0)</f>
        <v>0</v>
      </c>
      <c r="H25" s="6">
        <f>H24+F25-G25</f>
        <v>0</v>
      </c>
      <c r="I25" s="6">
        <f>I24+H25*E$30-B25</f>
        <v>0</v>
      </c>
      <c r="J25" s="6">
        <f>I25*J$10</f>
        <v>0</v>
      </c>
    </row>
    <row r="26" spans="1:12" ht="18.75" customHeight="1" thickBot="1" x14ac:dyDescent="0.25">
      <c r="A26" s="6" t="s">
        <v>15</v>
      </c>
      <c r="B26" s="6"/>
      <c r="C26" s="6">
        <f>SUM(C22:C25)</f>
        <v>0</v>
      </c>
      <c r="D26" s="6">
        <f>SUM(D22:D25)</f>
        <v>0</v>
      </c>
      <c r="E26" s="12" t="s">
        <v>26</v>
      </c>
      <c r="F26" s="6">
        <f>SUM(F22:F25)*F20</f>
        <v>0</v>
      </c>
      <c r="G26" s="6">
        <f>SUM(G22:G25)*G20</f>
        <v>0</v>
      </c>
      <c r="H26" s="6"/>
      <c r="I26" s="8" t="s">
        <v>27</v>
      </c>
      <c r="J26" s="6">
        <f>SUM(J22:J25)</f>
        <v>0</v>
      </c>
    </row>
    <row r="27" spans="1:12" ht="18.75" customHeight="1" thickBot="1" x14ac:dyDescent="0.25">
      <c r="H27" s="11" t="s">
        <v>24</v>
      </c>
      <c r="I27" s="8" t="s">
        <v>22</v>
      </c>
      <c r="J27" s="6">
        <f>F26+G26+J26</f>
        <v>0</v>
      </c>
    </row>
    <row r="28" spans="1:12" ht="18.75" customHeight="1" thickBot="1" x14ac:dyDescent="0.25">
      <c r="H28" s="13"/>
      <c r="I28" s="3"/>
      <c r="J28" s="8"/>
    </row>
    <row r="29" spans="1:12" ht="18.75" customHeight="1" thickBot="1" x14ac:dyDescent="0.25">
      <c r="A29" s="2"/>
      <c r="B29" s="3"/>
      <c r="C29" s="3"/>
      <c r="D29" s="3"/>
      <c r="E29" s="6" t="s">
        <v>16</v>
      </c>
      <c r="F29" s="6" t="s">
        <v>17</v>
      </c>
      <c r="G29" s="6" t="s">
        <v>18</v>
      </c>
      <c r="H29" s="3"/>
      <c r="I29" s="3"/>
      <c r="J29" s="8"/>
    </row>
    <row r="30" spans="1:12" ht="18.75" customHeight="1" thickBot="1" x14ac:dyDescent="0.25">
      <c r="A30" s="4" t="s">
        <v>13</v>
      </c>
      <c r="B30" s="6" t="s">
        <v>19</v>
      </c>
      <c r="C30" s="8">
        <f>C20</f>
        <v>0</v>
      </c>
      <c r="D30" s="8"/>
      <c r="E30" s="8">
        <f>E20</f>
        <v>1000</v>
      </c>
      <c r="F30" s="8">
        <f>F20</f>
        <v>200</v>
      </c>
      <c r="G30" s="8">
        <f>G20</f>
        <v>400</v>
      </c>
      <c r="H30" s="5"/>
      <c r="I30" s="6" t="s">
        <v>20</v>
      </c>
      <c r="J30" s="8">
        <f>J10</f>
        <v>0.4</v>
      </c>
    </row>
    <row r="31" spans="1:12" ht="18.75" customHeight="1" thickBot="1" x14ac:dyDescent="0.25">
      <c r="A31" s="6"/>
      <c r="B31" s="10" t="s">
        <v>4</v>
      </c>
      <c r="C31" s="10" t="s">
        <v>5</v>
      </c>
      <c r="D31" s="10" t="s">
        <v>28</v>
      </c>
      <c r="E31" s="10" t="s">
        <v>8</v>
      </c>
      <c r="F31" s="10" t="s">
        <v>6</v>
      </c>
      <c r="G31" s="10" t="s">
        <v>7</v>
      </c>
      <c r="H31" s="10" t="s">
        <v>10</v>
      </c>
      <c r="I31" s="10" t="s">
        <v>21</v>
      </c>
      <c r="J31" s="10" t="s">
        <v>11</v>
      </c>
    </row>
    <row r="32" spans="1:12" ht="18.75" customHeight="1" thickBot="1" x14ac:dyDescent="0.25">
      <c r="A32" s="6" t="s">
        <v>0</v>
      </c>
      <c r="B32" s="6">
        <f>B22</f>
        <v>0</v>
      </c>
      <c r="C32" s="6"/>
      <c r="D32" s="6">
        <f>H32*E$10</f>
        <v>0</v>
      </c>
      <c r="E32" s="6">
        <f>CEILING(C32/E$10,1)</f>
        <v>0</v>
      </c>
      <c r="F32" s="6">
        <f>IF(E32&gt;C30,E32-C30,0)</f>
        <v>0</v>
      </c>
      <c r="G32" s="6">
        <f>IF(C30&gt;E32,C30-E32,0)</f>
        <v>0</v>
      </c>
      <c r="H32" s="6">
        <f>C30+F32-G32</f>
        <v>0</v>
      </c>
      <c r="I32" s="6">
        <f>H32*E30-B32</f>
        <v>0</v>
      </c>
      <c r="J32" s="6">
        <f>I32*J30</f>
        <v>0</v>
      </c>
      <c r="L32" s="16"/>
    </row>
    <row r="33" spans="1:11" ht="18.75" customHeight="1" thickBot="1" x14ac:dyDescent="0.25">
      <c r="A33" s="6" t="s">
        <v>1</v>
      </c>
      <c r="B33" s="6">
        <f>B23</f>
        <v>0</v>
      </c>
      <c r="C33" s="6"/>
      <c r="D33" s="6">
        <f>H33*E$10</f>
        <v>0</v>
      </c>
      <c r="E33" s="6">
        <f>CEILING(C33/E$10,1)</f>
        <v>0</v>
      </c>
      <c r="F33" s="6">
        <f>IF(E33&gt;H32,E33-H32,0)</f>
        <v>0</v>
      </c>
      <c r="G33" s="6">
        <f>IF(E33&lt;H32,H32-E33,0)</f>
        <v>0</v>
      </c>
      <c r="H33" s="6">
        <f>H32+F33-G33</f>
        <v>0</v>
      </c>
      <c r="I33" s="6">
        <f>I32+H33*E$30-B33</f>
        <v>0</v>
      </c>
      <c r="J33" s="6">
        <f>I33*J$10</f>
        <v>0</v>
      </c>
    </row>
    <row r="34" spans="1:11" ht="18.75" customHeight="1" thickBot="1" x14ac:dyDescent="0.25">
      <c r="A34" s="6" t="s">
        <v>2</v>
      </c>
      <c r="B34" s="6">
        <f>B24</f>
        <v>0</v>
      </c>
      <c r="C34" s="6"/>
      <c r="D34" s="6">
        <f>H34*E$10</f>
        <v>0</v>
      </c>
      <c r="E34" s="6">
        <f>CEILING(C34/E$10,1)</f>
        <v>0</v>
      </c>
      <c r="F34" s="6">
        <f>IF(E34&gt;H33,E34-H33,0)</f>
        <v>0</v>
      </c>
      <c r="G34" s="6">
        <f>IF(E34&lt;H33,H33-E34,0)</f>
        <v>0</v>
      </c>
      <c r="H34" s="6">
        <f>H33+F34-G34</f>
        <v>0</v>
      </c>
      <c r="I34" s="6">
        <f>I33+H34*E$30-B34</f>
        <v>0</v>
      </c>
      <c r="J34" s="6">
        <f>I34*J$10</f>
        <v>0</v>
      </c>
    </row>
    <row r="35" spans="1:11" ht="18.75" customHeight="1" thickBot="1" x14ac:dyDescent="0.25">
      <c r="A35" s="6" t="s">
        <v>3</v>
      </c>
      <c r="B35" s="6">
        <f>B25</f>
        <v>0</v>
      </c>
      <c r="C35" s="6"/>
      <c r="D35" s="6">
        <f>H35*E$10</f>
        <v>0</v>
      </c>
      <c r="E35" s="6">
        <f>CEILING(C35/E$10,1)</f>
        <v>0</v>
      </c>
      <c r="F35" s="6">
        <f>IF(E35&gt;H34,E35-H34,0)</f>
        <v>0</v>
      </c>
      <c r="G35" s="6">
        <f>IF(E35&lt;H34,H34-E35,0)</f>
        <v>0</v>
      </c>
      <c r="H35" s="6">
        <f>H34+F35-G35</f>
        <v>0</v>
      </c>
      <c r="I35" s="6">
        <f>I34+H35*E$30-B35</f>
        <v>0</v>
      </c>
      <c r="J35" s="6">
        <f>I35*J$10</f>
        <v>0</v>
      </c>
    </row>
    <row r="36" spans="1:11" ht="18.75" customHeight="1" thickBot="1" x14ac:dyDescent="0.25">
      <c r="A36" s="6" t="s">
        <v>15</v>
      </c>
      <c r="B36" s="6"/>
      <c r="C36" s="6">
        <f>SUM(C32:C35)</f>
        <v>0</v>
      </c>
      <c r="D36" s="6">
        <f>SUM(D32:D35)</f>
        <v>0</v>
      </c>
      <c r="E36" s="12" t="s">
        <v>26</v>
      </c>
      <c r="F36" s="6">
        <f>SUM(F32:F35)*F30</f>
        <v>0</v>
      </c>
      <c r="G36" s="6">
        <f>SUM(G32:G35)*G30</f>
        <v>0</v>
      </c>
      <c r="H36" s="6"/>
      <c r="I36" s="8" t="s">
        <v>27</v>
      </c>
      <c r="J36" s="6">
        <f>SUM(J32:J35)</f>
        <v>0</v>
      </c>
    </row>
    <row r="37" spans="1:11" ht="18.75" customHeight="1" thickBot="1" x14ac:dyDescent="0.25">
      <c r="H37" s="11" t="s">
        <v>25</v>
      </c>
      <c r="I37" s="8" t="s">
        <v>22</v>
      </c>
      <c r="J37" s="6">
        <f>F36+G36+J36</f>
        <v>0</v>
      </c>
      <c r="K37" s="16"/>
    </row>
    <row r="39" spans="1:11" x14ac:dyDescent="0.2">
      <c r="C39"/>
      <c r="D39"/>
      <c r="E39"/>
      <c r="F39"/>
      <c r="G39"/>
    </row>
    <row r="40" spans="1:11" customFormat="1" ht="13" x14ac:dyDescent="0.15"/>
    <row r="41" spans="1:11" customFormat="1" ht="13" x14ac:dyDescent="0.15"/>
    <row r="42" spans="1:11" customFormat="1" ht="13" x14ac:dyDescent="0.15"/>
    <row r="43" spans="1:11" customFormat="1" ht="13" x14ac:dyDescent="0.15"/>
    <row r="44" spans="1:11" customFormat="1" ht="13" x14ac:dyDescent="0.15"/>
    <row r="45" spans="1:11" customFormat="1" ht="13" x14ac:dyDescent="0.15"/>
    <row r="46" spans="1:11" customFormat="1" ht="13" x14ac:dyDescent="0.15"/>
    <row r="47" spans="1:11" customFormat="1" ht="13" x14ac:dyDescent="0.15"/>
    <row r="48" spans="1:11" customFormat="1" ht="13" x14ac:dyDescent="0.15"/>
    <row r="49" customFormat="1" ht="13" x14ac:dyDescent="0.15"/>
    <row r="50" customFormat="1" ht="13" x14ac:dyDescent="0.15"/>
    <row r="51" customFormat="1" ht="13" x14ac:dyDescent="0.15"/>
    <row r="52" customFormat="1" ht="13" x14ac:dyDescent="0.15"/>
    <row r="53" customFormat="1" ht="13" x14ac:dyDescent="0.15"/>
    <row r="54" customFormat="1" ht="13" x14ac:dyDescent="0.15"/>
    <row r="55" customFormat="1" ht="13" x14ac:dyDescent="0.15"/>
    <row r="56" customFormat="1" ht="13" x14ac:dyDescent="0.15"/>
    <row r="57" customFormat="1" ht="13" x14ac:dyDescent="0.15"/>
    <row r="58" customFormat="1" ht="13" x14ac:dyDescent="0.15"/>
    <row r="59" customFormat="1" ht="13" x14ac:dyDescent="0.15"/>
    <row r="60" customFormat="1" ht="13" x14ac:dyDescent="0.15"/>
    <row r="61" customFormat="1" ht="13" x14ac:dyDescent="0.15"/>
    <row r="62" customFormat="1" ht="13" x14ac:dyDescent="0.15"/>
    <row r="63" customFormat="1" ht="13" x14ac:dyDescent="0.15"/>
    <row r="64" customFormat="1" ht="13" x14ac:dyDescent="0.15"/>
    <row r="65" customFormat="1" ht="13" x14ac:dyDescent="0.15"/>
    <row r="66" customFormat="1" ht="13" x14ac:dyDescent="0.15"/>
    <row r="67" customFormat="1" ht="13" x14ac:dyDescent="0.15"/>
    <row r="68" customFormat="1" ht="13" x14ac:dyDescent="0.15"/>
    <row r="69" customFormat="1" ht="13" x14ac:dyDescent="0.15"/>
    <row r="70" customFormat="1" ht="13" x14ac:dyDescent="0.15"/>
    <row r="71" customFormat="1" ht="13" x14ac:dyDescent="0.15"/>
    <row r="72" customFormat="1" ht="13" x14ac:dyDescent="0.15"/>
    <row r="73" customFormat="1" ht="13" x14ac:dyDescent="0.15"/>
    <row r="74" customFormat="1" ht="13" x14ac:dyDescent="0.15"/>
    <row r="75" customFormat="1" ht="13" x14ac:dyDescent="0.15"/>
    <row r="76" customFormat="1" ht="13" x14ac:dyDescent="0.15"/>
    <row r="77" customFormat="1" ht="13" x14ac:dyDescent="0.15"/>
    <row r="78" customFormat="1" ht="13" x14ac:dyDescent="0.15"/>
    <row r="79" customFormat="1" ht="13" x14ac:dyDescent="0.15"/>
    <row r="80" customFormat="1" ht="13" x14ac:dyDescent="0.15"/>
    <row r="81" customFormat="1" ht="13" x14ac:dyDescent="0.15"/>
    <row r="82" customFormat="1" ht="13" x14ac:dyDescent="0.15"/>
    <row r="83" customFormat="1" ht="13" x14ac:dyDescent="0.15"/>
    <row r="84" customFormat="1" ht="13" x14ac:dyDescent="0.15"/>
    <row r="85" customFormat="1" ht="13" x14ac:dyDescent="0.15"/>
  </sheetData>
  <phoneticPr fontId="1" type="noConversion"/>
  <pageMargins left="0" right="0" top="0" bottom="0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APP-Model</vt:lpstr>
    </vt:vector>
  </TitlesOfParts>
  <Company>East Carolina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Kros</dc:creator>
  <cp:lastModifiedBy>Microsoft Office User</cp:lastModifiedBy>
  <cp:lastPrinted>2004-06-09T12:44:23Z</cp:lastPrinted>
  <dcterms:created xsi:type="dcterms:W3CDTF">2003-03-28T03:16:25Z</dcterms:created>
  <dcterms:modified xsi:type="dcterms:W3CDTF">2017-09-14T20:40:15Z</dcterms:modified>
</cp:coreProperties>
</file>